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<sst xmlns="http://schemas.openxmlformats.org/spreadsheetml/2006/main" count="119" uniqueCount="77">
  <si>
    <t>WFD-AWICsp</t>
  </si>
  <si>
    <t>Abundance</t>
  </si>
  <si>
    <t>Score</t>
  </si>
  <si>
    <t xml:space="preserve">Highly Sensitive Taxa </t>
  </si>
  <si>
    <t>Alainites muticus</t>
  </si>
  <si>
    <t>Potamopyrgus antipodarum</t>
  </si>
  <si>
    <t>Gammarus pulex</t>
  </si>
  <si>
    <t>Perla bipunctata</t>
  </si>
  <si>
    <t>Ancylus fluviatilis</t>
  </si>
  <si>
    <t>Sensitive Taxa</t>
  </si>
  <si>
    <t>Philopotamus montanus</t>
  </si>
  <si>
    <t>Silo pallipes</t>
  </si>
  <si>
    <t>Hydropsyche instabilis</t>
  </si>
  <si>
    <t>Hydraena gracilis</t>
  </si>
  <si>
    <t>Sericostoma personatum</t>
  </si>
  <si>
    <t>Heptagenia sulphurea</t>
  </si>
  <si>
    <t>Esolus parallelepipedus</t>
  </si>
  <si>
    <t>Baetis rhodani</t>
  </si>
  <si>
    <t>Moderately Sensitive Taxa</t>
  </si>
  <si>
    <t>Perlodes microcephala</t>
  </si>
  <si>
    <t>Lepidostoma hirtum</t>
  </si>
  <si>
    <t>Diplectrona felix</t>
  </si>
  <si>
    <t>Electrogena lateralis</t>
  </si>
  <si>
    <t>Hydropsyche siltalai</t>
  </si>
  <si>
    <t>Hydropsyche pellucidula</t>
  </si>
  <si>
    <t>Nigrobaetis niger</t>
  </si>
  <si>
    <t>Elmis aenea</t>
  </si>
  <si>
    <t>Chloroperla tripunctata</t>
  </si>
  <si>
    <t>Limnius volckmari</t>
  </si>
  <si>
    <t>Crenobia alpina</t>
  </si>
  <si>
    <t>Moderately Tolerant Taxa</t>
  </si>
  <si>
    <t>Cordulegaster boltonii</t>
  </si>
  <si>
    <t>Isoperla grammatica</t>
  </si>
  <si>
    <t>Brachyptera risi</t>
  </si>
  <si>
    <t>Rhyacophila dorsalis</t>
  </si>
  <si>
    <t>Tolerant Taxa</t>
  </si>
  <si>
    <t>Phagocata vitta</t>
  </si>
  <si>
    <t>Chloroperla torrentium</t>
  </si>
  <si>
    <t>Leuctra inermis</t>
  </si>
  <si>
    <t>Amphinemura sulcicollis</t>
  </si>
  <si>
    <t>Leuctra nigra</t>
  </si>
  <si>
    <t>Leuctra hippopus</t>
  </si>
  <si>
    <t>Leptophlebia marginata</t>
  </si>
  <si>
    <t>Diura bicaudata</t>
  </si>
  <si>
    <t>Highly Tolerant Taxa</t>
  </si>
  <si>
    <t>Nemurella picteti</t>
  </si>
  <si>
    <t>∑</t>
  </si>
  <si>
    <t>Number of Scoring Taxa</t>
  </si>
  <si>
    <t>Scottish Clear EQR</t>
  </si>
  <si>
    <t xml:space="preserve"> Humic EQR</t>
  </si>
  <si>
    <t>Wales EQR</t>
  </si>
  <si>
    <t>WFD-AWIC Calculator</t>
  </si>
  <si>
    <t>WFD AWIC Score</t>
  </si>
  <si>
    <t>Status Class</t>
  </si>
  <si>
    <t>EQR  Wales</t>
  </si>
  <si>
    <t>STATUS CLASS Wales</t>
  </si>
  <si>
    <r>
      <t xml:space="preserve">Agapetus </t>
    </r>
    <r>
      <rPr>
        <b/>
        <sz val="9"/>
        <color indexed="8"/>
        <rFont val="Arial"/>
        <family val="2"/>
      </rPr>
      <t>sp.</t>
    </r>
  </si>
  <si>
    <r>
      <t xml:space="preserve">Caenis </t>
    </r>
    <r>
      <rPr>
        <b/>
        <sz val="9"/>
        <color indexed="8"/>
        <rFont val="Arial"/>
        <family val="2"/>
      </rPr>
      <t>sp.</t>
    </r>
  </si>
  <si>
    <r>
      <t xml:space="preserve">Glossosoma </t>
    </r>
    <r>
      <rPr>
        <b/>
        <sz val="9"/>
        <color indexed="8"/>
        <rFont val="Arial"/>
        <family val="2"/>
      </rPr>
      <t>sp.</t>
    </r>
  </si>
  <si>
    <r>
      <t xml:space="preserve">Wormaldia </t>
    </r>
    <r>
      <rPr>
        <b/>
        <sz val="9"/>
        <color indexed="8"/>
        <rFont val="Arial"/>
        <family val="2"/>
      </rPr>
      <t>sp.</t>
    </r>
  </si>
  <si>
    <r>
      <t xml:space="preserve">Ecdyonurus </t>
    </r>
    <r>
      <rPr>
        <b/>
        <sz val="9"/>
        <color indexed="8"/>
        <rFont val="Arial"/>
        <family val="2"/>
      </rPr>
      <t>sp.</t>
    </r>
  </si>
  <si>
    <r>
      <t xml:space="preserve">Rhithrogena </t>
    </r>
    <r>
      <rPr>
        <b/>
        <sz val="9"/>
        <color indexed="8"/>
        <rFont val="Arial"/>
        <family val="2"/>
      </rPr>
      <t>sp.</t>
    </r>
  </si>
  <si>
    <r>
      <t xml:space="preserve">Atherix </t>
    </r>
    <r>
      <rPr>
        <b/>
        <sz val="9"/>
        <color indexed="8"/>
        <rFont val="Arial"/>
        <family val="2"/>
      </rPr>
      <t>sp.</t>
    </r>
  </si>
  <si>
    <r>
      <t xml:space="preserve">Oulimnius </t>
    </r>
    <r>
      <rPr>
        <b/>
        <sz val="9"/>
        <color indexed="8"/>
        <rFont val="Arial"/>
        <family val="2"/>
      </rPr>
      <t>sp.</t>
    </r>
  </si>
  <si>
    <r>
      <t xml:space="preserve">Protonemura </t>
    </r>
    <r>
      <rPr>
        <b/>
        <sz val="9"/>
        <color indexed="8"/>
        <rFont val="Arial"/>
        <family val="2"/>
      </rPr>
      <t>sp.</t>
    </r>
  </si>
  <si>
    <r>
      <t xml:space="preserve">Sialis </t>
    </r>
    <r>
      <rPr>
        <b/>
        <sz val="9"/>
        <color indexed="8"/>
        <rFont val="Arial"/>
        <family val="2"/>
      </rPr>
      <t>sp.</t>
    </r>
  </si>
  <si>
    <r>
      <t xml:space="preserve">Nemoura </t>
    </r>
    <r>
      <rPr>
        <b/>
        <sz val="9"/>
        <color indexed="8"/>
        <rFont val="Arial"/>
        <family val="2"/>
      </rPr>
      <t>sp.</t>
    </r>
  </si>
  <si>
    <t>Agapetus sp.</t>
  </si>
  <si>
    <t>Caenis sp.</t>
  </si>
  <si>
    <t>Glossosoma sp.</t>
  </si>
  <si>
    <t>Wormaldia sp.</t>
  </si>
  <si>
    <t>Ecdyonurus sp.</t>
  </si>
  <si>
    <t>Rhithrogena sp.</t>
  </si>
  <si>
    <t>Atherix sp.</t>
  </si>
  <si>
    <t>Oulimnius sp.</t>
  </si>
  <si>
    <t>Protonemura sp.</t>
  </si>
  <si>
    <t>Sialis sp.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</si>
</sst>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5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0"/>
    </font>
    <font>
      <strike/>
      <sz val="10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3"/>
      <name val="Times New Roman"/>
      <family val="1"/>
    </font>
    <font>
      <sz val="3"/>
      <name val="Times New Roman"/>
      <family val="1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49" fontId="2" fillId="0" borderId="0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5" fillId="2" borderId="0" xfId="0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Continuous"/>
    </xf>
    <xf numFmtId="0" fontId="5" fillId="2" borderId="0" xfId="0" applyFont="1" applyFill="1" applyAlignment="1">
      <alignment/>
    </xf>
    <xf numFmtId="0" fontId="5" fillId="3" borderId="0" xfId="0" applyFont="1" applyFill="1" applyAlignment="1">
      <alignment/>
    </xf>
    <xf numFmtId="0" fontId="6" fillId="4" borderId="2" xfId="0" applyFont="1" applyFill="1" applyBorder="1" applyAlignment="1">
      <alignment/>
    </xf>
    <xf numFmtId="0" fontId="0" fillId="0" borderId="0" xfId="0" applyFont="1" applyAlignment="1">
      <alignment/>
    </xf>
    <xf numFmtId="49" fontId="5" fillId="5" borderId="0" xfId="0" applyNumberFormat="1" applyFont="1" applyFill="1" applyBorder="1" applyAlignment="1">
      <alignment/>
    </xf>
    <xf numFmtId="0" fontId="5" fillId="5" borderId="0" xfId="0" applyFont="1" applyFill="1" applyAlignment="1">
      <alignment/>
    </xf>
    <xf numFmtId="0" fontId="6" fillId="0" borderId="0" xfId="0" applyFont="1" applyAlignment="1">
      <alignment/>
    </xf>
    <xf numFmtId="0" fontId="9" fillId="6" borderId="2" xfId="0" applyFont="1" applyFill="1" applyBorder="1" applyAlignment="1">
      <alignment/>
    </xf>
    <xf numFmtId="0" fontId="9" fillId="6" borderId="3" xfId="0" applyFont="1" applyFill="1" applyBorder="1" applyAlignment="1">
      <alignment/>
    </xf>
    <xf numFmtId="0" fontId="10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5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11" fillId="7" borderId="0" xfId="0" applyFont="1" applyFill="1" applyAlignment="1">
      <alignment/>
    </xf>
    <xf numFmtId="0" fontId="0" fillId="6" borderId="6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1" fillId="7" borderId="7" xfId="0" applyFont="1" applyFill="1" applyBorder="1" applyAlignment="1">
      <alignment/>
    </xf>
    <xf numFmtId="0" fontId="0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11" fillId="8" borderId="0" xfId="0" applyFont="1" applyFill="1" applyAlignment="1">
      <alignment/>
    </xf>
    <xf numFmtId="0" fontId="11" fillId="8" borderId="7" xfId="0" applyFont="1" applyFill="1" applyBorder="1" applyAlignment="1">
      <alignment/>
    </xf>
    <xf numFmtId="0" fontId="7" fillId="0" borderId="5" xfId="0" applyFont="1" applyBorder="1" applyAlignment="1">
      <alignment/>
    </xf>
    <xf numFmtId="0" fontId="11" fillId="5" borderId="0" xfId="0" applyFont="1" applyFill="1" applyAlignment="1">
      <alignment/>
    </xf>
    <xf numFmtId="0" fontId="11" fillId="5" borderId="0" xfId="0" applyFont="1" applyFill="1" applyBorder="1" applyAlignment="1">
      <alignment/>
    </xf>
    <xf numFmtId="0" fontId="11" fillId="5" borderId="7" xfId="0" applyFont="1" applyFill="1" applyBorder="1" applyAlignment="1">
      <alignment/>
    </xf>
    <xf numFmtId="0" fontId="11" fillId="9" borderId="0" xfId="0" applyFont="1" applyFill="1" applyAlignment="1">
      <alignment/>
    </xf>
    <xf numFmtId="0" fontId="11" fillId="9" borderId="7" xfId="0" applyFont="1" applyFill="1" applyBorder="1" applyAlignment="1">
      <alignment/>
    </xf>
    <xf numFmtId="0" fontId="11" fillId="10" borderId="0" xfId="0" applyFont="1" applyFill="1" applyAlignment="1">
      <alignment/>
    </xf>
    <xf numFmtId="0" fontId="0" fillId="6" borderId="6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11" fillId="10" borderId="0" xfId="0" applyFont="1" applyFill="1" applyBorder="1" applyAlignment="1">
      <alignment/>
    </xf>
    <xf numFmtId="0" fontId="11" fillId="10" borderId="8" xfId="0" applyFont="1" applyFill="1" applyBorder="1" applyAlignment="1">
      <alignment/>
    </xf>
    <xf numFmtId="0" fontId="7" fillId="0" borderId="0" xfId="0" applyFont="1" applyBorder="1" applyAlignment="1">
      <alignment/>
    </xf>
    <xf numFmtId="0" fontId="11" fillId="4" borderId="0" xfId="0" applyFont="1" applyFill="1" applyBorder="1" applyAlignment="1">
      <alignment/>
    </xf>
    <xf numFmtId="0" fontId="11" fillId="4" borderId="8" xfId="0" applyFont="1" applyFill="1" applyBorder="1" applyAlignment="1">
      <alignment/>
    </xf>
    <xf numFmtId="0" fontId="7" fillId="0" borderId="9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center"/>
      <protection/>
    </xf>
    <xf numFmtId="0" fontId="6" fillId="11" borderId="0" xfId="0" applyFont="1" applyFill="1" applyAlignment="1">
      <alignment/>
    </xf>
    <xf numFmtId="0" fontId="6" fillId="6" borderId="2" xfId="0" applyFont="1" applyFill="1" applyBorder="1" applyAlignment="1">
      <alignment/>
    </xf>
    <xf numFmtId="0" fontId="6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5" fillId="0" borderId="6" xfId="0" applyFont="1" applyBorder="1" applyAlignment="1">
      <alignment/>
    </xf>
    <xf numFmtId="0" fontId="5" fillId="6" borderId="6" xfId="0" applyFont="1" applyFill="1" applyBorder="1" applyAlignment="1">
      <alignment/>
    </xf>
    <xf numFmtId="0" fontId="7" fillId="0" borderId="6" xfId="0" applyFont="1" applyBorder="1" applyAlignment="1" applyProtection="1">
      <alignment/>
      <protection/>
    </xf>
    <xf numFmtId="0" fontId="7" fillId="0" borderId="6" xfId="0" applyFont="1" applyBorder="1" applyAlignment="1" applyProtection="1">
      <alignment horizontal="center"/>
      <protection/>
    </xf>
    <xf numFmtId="0" fontId="0" fillId="0" borderId="6" xfId="0" applyFont="1" applyBorder="1" applyAlignment="1" applyProtection="1">
      <alignment/>
      <protection/>
    </xf>
    <xf numFmtId="0" fontId="11" fillId="7" borderId="6" xfId="0" applyFont="1" applyFill="1" applyBorder="1" applyAlignment="1">
      <alignment/>
    </xf>
    <xf numFmtId="0" fontId="7" fillId="0" borderId="6" xfId="0" applyFont="1" applyBorder="1" applyAlignment="1">
      <alignment vertical="center"/>
    </xf>
    <xf numFmtId="0" fontId="11" fillId="8" borderId="6" xfId="0" applyFont="1" applyFill="1" applyBorder="1" applyAlignment="1">
      <alignment/>
    </xf>
    <xf numFmtId="0" fontId="7" fillId="0" borderId="6" xfId="0" applyFont="1" applyBorder="1" applyAlignment="1">
      <alignment/>
    </xf>
    <xf numFmtId="0" fontId="11" fillId="5" borderId="6" xfId="0" applyFont="1" applyFill="1" applyBorder="1" applyAlignment="1">
      <alignment/>
    </xf>
    <xf numFmtId="0" fontId="11" fillId="9" borderId="6" xfId="0" applyFont="1" applyFill="1" applyBorder="1" applyAlignment="1">
      <alignment/>
    </xf>
    <xf numFmtId="0" fontId="11" fillId="10" borderId="6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workbookViewId="0" topLeftCell="A1">
      <selection activeCell="A83" sqref="A83:B86"/>
    </sheetView>
  </sheetViews>
  <sheetFormatPr defaultColWidth="9.140625" defaultRowHeight="12.75"/>
  <cols>
    <col min="1" max="1" width="29.28125" style="0" customWidth="1"/>
    <col min="2" max="2" width="13.140625" style="0" customWidth="1"/>
    <col min="7" max="7" width="19.8515625" style="0" customWidth="1"/>
    <col min="8" max="8" width="25.8515625" style="0" customWidth="1"/>
    <col min="9" max="9" width="24.140625" style="0" customWidth="1"/>
    <col min="10" max="10" width="23.421875" style="0" customWidth="1"/>
  </cols>
  <sheetData>
    <row r="1" spans="1:10" ht="15.75">
      <c r="A1" s="64" t="s">
        <v>51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3.5" thickBot="1">
      <c r="A5" s="2"/>
      <c r="B5" s="2"/>
      <c r="C5" s="2"/>
      <c r="D5" s="2"/>
      <c r="E5" s="3"/>
      <c r="F5" s="3"/>
      <c r="G5" s="3"/>
      <c r="H5" s="2"/>
      <c r="I5" s="2"/>
      <c r="J5" s="2"/>
    </row>
    <row r="6" spans="1:10" ht="13.5" thickTop="1">
      <c r="A6" s="62"/>
      <c r="B6" s="63" t="s">
        <v>1</v>
      </c>
      <c r="C6" s="63"/>
      <c r="D6" s="63" t="s">
        <v>2</v>
      </c>
      <c r="E6" s="4"/>
      <c r="F6" s="4"/>
      <c r="G6" s="4"/>
      <c r="H6" s="4"/>
      <c r="I6" s="5"/>
      <c r="J6" s="5"/>
    </row>
    <row r="7" spans="1:10" ht="12.75">
      <c r="A7" s="35" t="s">
        <v>3</v>
      </c>
      <c r="B7" s="36"/>
      <c r="C7" s="36"/>
      <c r="D7" s="36"/>
      <c r="E7" s="5"/>
      <c r="F7" s="5"/>
      <c r="G7" s="5"/>
      <c r="H7" s="5"/>
      <c r="I7" s="6"/>
      <c r="J7" s="6"/>
    </row>
    <row r="8" spans="1:10" ht="12.75">
      <c r="A8" s="37"/>
      <c r="B8" s="38"/>
      <c r="C8" s="38"/>
      <c r="D8" s="38"/>
      <c r="E8" s="7"/>
      <c r="F8" s="7"/>
      <c r="G8" s="7"/>
      <c r="H8" s="7"/>
      <c r="I8" s="7"/>
      <c r="J8" s="7"/>
    </row>
    <row r="9" spans="1:10" ht="12.75">
      <c r="A9" s="39" t="s">
        <v>56</v>
      </c>
      <c r="B9" s="40">
        <v>18</v>
      </c>
      <c r="C9" s="41"/>
      <c r="D9" s="42">
        <f aca="true" t="shared" si="0" ref="D9:D16">IF(B9&gt;99,14,IF(B9&gt;9,13,IF(B9&gt;0,12)))</f>
        <v>13</v>
      </c>
      <c r="E9" s="8"/>
      <c r="F9" s="8"/>
      <c r="G9" s="8"/>
      <c r="H9" s="8"/>
      <c r="I9" s="9"/>
      <c r="J9" s="7"/>
    </row>
    <row r="10" spans="1:10" ht="12.75">
      <c r="A10" s="39" t="s">
        <v>57</v>
      </c>
      <c r="B10" s="40">
        <v>15</v>
      </c>
      <c r="C10" s="41"/>
      <c r="D10" s="42">
        <f t="shared" si="0"/>
        <v>13</v>
      </c>
      <c r="E10" s="8"/>
      <c r="F10" s="8"/>
      <c r="G10" s="8"/>
      <c r="H10" s="8"/>
      <c r="I10" s="9"/>
      <c r="J10" s="7"/>
    </row>
    <row r="11" spans="1:10" ht="12.75">
      <c r="A11" s="39" t="s">
        <v>4</v>
      </c>
      <c r="B11" s="40">
        <v>15</v>
      </c>
      <c r="C11" s="41"/>
      <c r="D11" s="42">
        <f t="shared" si="0"/>
        <v>13</v>
      </c>
      <c r="E11" s="8"/>
      <c r="F11" s="8"/>
      <c r="G11" s="8"/>
      <c r="H11" s="8"/>
      <c r="I11" s="9"/>
      <c r="J11" s="7"/>
    </row>
    <row r="12" spans="1:10" ht="12.75">
      <c r="A12" s="39" t="s">
        <v>58</v>
      </c>
      <c r="B12" s="40"/>
      <c r="C12" s="41"/>
      <c r="D12" s="42" t="b">
        <f t="shared" si="0"/>
        <v>0</v>
      </c>
      <c r="E12" s="8"/>
      <c r="F12" s="8"/>
      <c r="G12" s="8"/>
      <c r="H12" s="8"/>
      <c r="I12" s="9"/>
      <c r="J12" s="7"/>
    </row>
    <row r="13" spans="1:10" ht="12.75">
      <c r="A13" s="39" t="s">
        <v>5</v>
      </c>
      <c r="B13" s="40"/>
      <c r="C13" s="41"/>
      <c r="D13" s="42" t="b">
        <f t="shared" si="0"/>
        <v>0</v>
      </c>
      <c r="E13" s="8"/>
      <c r="F13" s="8"/>
      <c r="G13" s="8"/>
      <c r="H13" s="8"/>
      <c r="I13" s="9"/>
      <c r="J13" s="7"/>
    </row>
    <row r="14" spans="1:10" ht="12.75">
      <c r="A14" s="39" t="s">
        <v>6</v>
      </c>
      <c r="B14" s="40"/>
      <c r="C14" s="41"/>
      <c r="D14" s="42" t="b">
        <f t="shared" si="0"/>
        <v>0</v>
      </c>
      <c r="E14" s="8"/>
      <c r="F14" s="8"/>
      <c r="G14" s="8"/>
      <c r="H14" s="8"/>
      <c r="I14" s="9"/>
      <c r="J14" s="7"/>
    </row>
    <row r="15" spans="1:10" ht="12.75">
      <c r="A15" s="39" t="s">
        <v>7</v>
      </c>
      <c r="B15" s="40"/>
      <c r="C15" s="41"/>
      <c r="D15" s="42" t="b">
        <f t="shared" si="0"/>
        <v>0</v>
      </c>
      <c r="E15" s="8"/>
      <c r="F15" s="8"/>
      <c r="G15" s="8"/>
      <c r="H15" s="8"/>
      <c r="I15" s="9"/>
      <c r="J15" s="7"/>
    </row>
    <row r="16" spans="1:10" ht="13.5" thickBot="1">
      <c r="A16" s="43" t="s">
        <v>8</v>
      </c>
      <c r="B16" s="40"/>
      <c r="C16" s="41"/>
      <c r="D16" s="42" t="b">
        <f t="shared" si="0"/>
        <v>0</v>
      </c>
      <c r="E16" s="8"/>
      <c r="F16" s="8"/>
      <c r="G16" s="8"/>
      <c r="H16" s="8"/>
      <c r="I16" s="9"/>
      <c r="J16" s="7"/>
    </row>
    <row r="17" spans="1:10" ht="12.75">
      <c r="A17" s="44"/>
      <c r="B17" s="41"/>
      <c r="C17" s="41"/>
      <c r="D17" s="41"/>
      <c r="E17" s="8"/>
      <c r="F17" s="8"/>
      <c r="G17" s="8"/>
      <c r="H17" s="8"/>
      <c r="I17" s="9"/>
      <c r="J17" s="7"/>
    </row>
    <row r="18" spans="1:10" ht="12.75">
      <c r="A18" s="44"/>
      <c r="B18" s="41"/>
      <c r="C18" s="41"/>
      <c r="D18" s="41"/>
      <c r="E18" s="8"/>
      <c r="F18" s="8"/>
      <c r="G18" s="8"/>
      <c r="H18" s="8"/>
      <c r="I18" s="9"/>
      <c r="J18" s="7"/>
    </row>
    <row r="19" spans="1:10" ht="12.75">
      <c r="A19" s="44"/>
      <c r="B19" s="41"/>
      <c r="C19" s="41"/>
      <c r="D19" s="41"/>
      <c r="E19" s="8"/>
      <c r="F19" s="8"/>
      <c r="G19" s="8"/>
      <c r="H19" s="8"/>
      <c r="I19" s="9"/>
      <c r="J19" s="7"/>
    </row>
    <row r="20" spans="1:10" ht="12.75">
      <c r="A20" s="45" t="s">
        <v>9</v>
      </c>
      <c r="B20" s="41"/>
      <c r="C20" s="41"/>
      <c r="D20" s="41"/>
      <c r="E20" s="8"/>
      <c r="F20" s="8"/>
      <c r="G20" s="8"/>
      <c r="H20" s="8"/>
      <c r="I20" s="9"/>
      <c r="J20" s="7"/>
    </row>
    <row r="21" spans="1:10" ht="12.75">
      <c r="A21" s="44"/>
      <c r="B21" s="41"/>
      <c r="C21" s="41"/>
      <c r="D21" s="41"/>
      <c r="E21" s="8"/>
      <c r="F21" s="8"/>
      <c r="G21" s="8"/>
      <c r="H21" s="8"/>
      <c r="I21" s="9"/>
      <c r="J21" s="7"/>
    </row>
    <row r="22" spans="1:10" ht="12.75">
      <c r="A22" s="46" t="s">
        <v>10</v>
      </c>
      <c r="B22" s="40">
        <v>1</v>
      </c>
      <c r="C22" s="41"/>
      <c r="D22" s="42">
        <f aca="true" t="shared" si="1" ref="D22:D33">IF(B22&gt;99,12,IF(B22&gt;9,11,IF(B22&gt;0,10)))</f>
        <v>10</v>
      </c>
      <c r="E22" s="8"/>
      <c r="F22" s="8"/>
      <c r="G22" s="8"/>
      <c r="H22" s="8"/>
      <c r="I22" s="9"/>
      <c r="J22" s="7"/>
    </row>
    <row r="23" spans="1:10" ht="12.75">
      <c r="A23" s="46" t="s">
        <v>11</v>
      </c>
      <c r="B23" s="40"/>
      <c r="C23" s="41"/>
      <c r="D23" s="42" t="b">
        <f t="shared" si="1"/>
        <v>0</v>
      </c>
      <c r="E23" s="8"/>
      <c r="F23" s="8"/>
      <c r="G23" s="8"/>
      <c r="H23" s="8"/>
      <c r="I23" s="9"/>
      <c r="J23" s="7"/>
    </row>
    <row r="24" spans="1:10" ht="12.75">
      <c r="A24" s="46" t="s">
        <v>59</v>
      </c>
      <c r="B24" s="40"/>
      <c r="C24" s="41"/>
      <c r="D24" s="42" t="b">
        <f t="shared" si="1"/>
        <v>0</v>
      </c>
      <c r="E24" s="8"/>
      <c r="F24" s="8"/>
      <c r="G24" s="8"/>
      <c r="H24" s="8"/>
      <c r="I24" s="9"/>
      <c r="J24" s="7"/>
    </row>
    <row r="25" spans="1:10" ht="12.75">
      <c r="A25" s="46" t="s">
        <v>12</v>
      </c>
      <c r="B25" s="40"/>
      <c r="C25" s="41"/>
      <c r="D25" s="42" t="b">
        <f t="shared" si="1"/>
        <v>0</v>
      </c>
      <c r="E25" s="8"/>
      <c r="F25" s="8"/>
      <c r="G25" s="8"/>
      <c r="H25" s="8"/>
      <c r="I25" s="10"/>
      <c r="J25" s="10"/>
    </row>
    <row r="26" spans="1:10" ht="12.75">
      <c r="A26" s="46" t="s">
        <v>60</v>
      </c>
      <c r="B26" s="40"/>
      <c r="C26" s="41"/>
      <c r="D26" s="42" t="b">
        <f t="shared" si="1"/>
        <v>0</v>
      </c>
      <c r="E26" s="8"/>
      <c r="F26" s="8"/>
      <c r="G26" s="8"/>
      <c r="H26" s="8"/>
      <c r="I26" s="11"/>
      <c r="J26" s="11"/>
    </row>
    <row r="27" spans="1:10" ht="12.75">
      <c r="A27" s="46" t="s">
        <v>61</v>
      </c>
      <c r="B27" s="40"/>
      <c r="C27" s="41"/>
      <c r="D27" s="42" t="b">
        <f t="shared" si="1"/>
        <v>0</v>
      </c>
      <c r="E27" s="8"/>
      <c r="F27" s="8"/>
      <c r="G27" s="8"/>
      <c r="H27" s="8"/>
      <c r="I27" s="7"/>
      <c r="J27" s="7"/>
    </row>
    <row r="28" spans="1:10" ht="12.75">
      <c r="A28" s="46" t="s">
        <v>13</v>
      </c>
      <c r="B28" s="40"/>
      <c r="C28" s="41"/>
      <c r="D28" s="42" t="b">
        <f t="shared" si="1"/>
        <v>0</v>
      </c>
      <c r="E28" s="8"/>
      <c r="F28" s="8"/>
      <c r="G28" s="8"/>
      <c r="H28" s="8"/>
      <c r="I28" s="11"/>
      <c r="J28" s="11"/>
    </row>
    <row r="29" spans="1:10" ht="12.75">
      <c r="A29" s="46" t="s">
        <v>14</v>
      </c>
      <c r="B29" s="40"/>
      <c r="C29" s="41"/>
      <c r="D29" s="42" t="b">
        <f t="shared" si="1"/>
        <v>0</v>
      </c>
      <c r="E29" s="8"/>
      <c r="F29" s="8"/>
      <c r="G29" s="8"/>
      <c r="H29" s="8"/>
      <c r="I29" s="9"/>
      <c r="J29" s="7"/>
    </row>
    <row r="30" spans="1:10" ht="12.75">
      <c r="A30" s="46" t="s">
        <v>15</v>
      </c>
      <c r="B30" s="40"/>
      <c r="C30" s="41"/>
      <c r="D30" s="42" t="b">
        <f t="shared" si="1"/>
        <v>0</v>
      </c>
      <c r="E30" s="8"/>
      <c r="F30" s="8"/>
      <c r="G30" s="8"/>
      <c r="H30" s="8"/>
      <c r="I30" s="9"/>
      <c r="J30" s="7"/>
    </row>
    <row r="31" spans="1:10" ht="12.75">
      <c r="A31" s="46" t="s">
        <v>62</v>
      </c>
      <c r="B31" s="40"/>
      <c r="C31" s="41"/>
      <c r="D31" s="42" t="b">
        <f t="shared" si="1"/>
        <v>0</v>
      </c>
      <c r="E31" s="8"/>
      <c r="F31" s="8"/>
      <c r="G31" s="8"/>
      <c r="H31" s="8"/>
      <c r="I31" s="9"/>
      <c r="J31" s="7"/>
    </row>
    <row r="32" spans="1:10" ht="12.75">
      <c r="A32" s="46" t="s">
        <v>16</v>
      </c>
      <c r="B32" s="40"/>
      <c r="C32" s="41"/>
      <c r="D32" s="42" t="b">
        <f t="shared" si="1"/>
        <v>0</v>
      </c>
      <c r="E32" s="8"/>
      <c r="F32" s="8"/>
      <c r="G32" s="8"/>
      <c r="H32" s="8"/>
      <c r="I32" s="9"/>
      <c r="J32" s="7"/>
    </row>
    <row r="33" spans="1:10" ht="13.5" thickBot="1">
      <c r="A33" s="47" t="s">
        <v>17</v>
      </c>
      <c r="B33" s="40"/>
      <c r="C33" s="41"/>
      <c r="D33" s="42" t="b">
        <f t="shared" si="1"/>
        <v>0</v>
      </c>
      <c r="E33" s="8"/>
      <c r="F33" s="8"/>
      <c r="G33" s="8"/>
      <c r="H33" s="8"/>
      <c r="I33" s="9"/>
      <c r="J33" s="7"/>
    </row>
    <row r="34" spans="1:10" ht="12.75">
      <c r="A34" s="37"/>
      <c r="B34" s="41"/>
      <c r="C34" s="41"/>
      <c r="D34" s="41"/>
      <c r="E34" s="8"/>
      <c r="F34" s="8"/>
      <c r="G34" s="8"/>
      <c r="H34" s="8"/>
      <c r="I34" s="9"/>
      <c r="J34" s="7"/>
    </row>
    <row r="35" spans="1:10" ht="12.75">
      <c r="A35" s="37"/>
      <c r="B35" s="41"/>
      <c r="C35" s="41"/>
      <c r="D35" s="41"/>
      <c r="E35" s="8"/>
      <c r="F35" s="8"/>
      <c r="G35" s="8"/>
      <c r="H35" s="8"/>
      <c r="I35" s="9"/>
      <c r="J35" s="7"/>
    </row>
    <row r="36" spans="1:10" ht="12.75">
      <c r="A36" s="37"/>
      <c r="B36" s="41"/>
      <c r="C36" s="41"/>
      <c r="D36" s="41"/>
      <c r="E36" s="8"/>
      <c r="F36" s="8"/>
      <c r="G36" s="8"/>
      <c r="H36" s="8"/>
      <c r="I36" s="9"/>
      <c r="J36" s="7"/>
    </row>
    <row r="37" spans="1:10" ht="12.75">
      <c r="A37" s="48" t="s">
        <v>18</v>
      </c>
      <c r="B37" s="41"/>
      <c r="C37" s="41"/>
      <c r="D37" s="41"/>
      <c r="E37" s="8"/>
      <c r="F37" s="8"/>
      <c r="G37" s="8"/>
      <c r="H37" s="8"/>
      <c r="I37" s="9"/>
      <c r="J37" s="7"/>
    </row>
    <row r="38" spans="1:10" ht="12.75">
      <c r="A38" s="37"/>
      <c r="B38" s="41"/>
      <c r="C38" s="41"/>
      <c r="D38" s="41"/>
      <c r="E38" s="8"/>
      <c r="F38" s="8"/>
      <c r="G38" s="8"/>
      <c r="H38" s="8"/>
      <c r="I38" s="9"/>
      <c r="J38" s="7"/>
    </row>
    <row r="39" spans="1:10" ht="12.75">
      <c r="A39" s="49" t="s">
        <v>19</v>
      </c>
      <c r="B39" s="40"/>
      <c r="C39" s="41"/>
      <c r="D39" s="42" t="b">
        <f aca="true" t="shared" si="2" ref="D39:D49">IF(B39&gt;99,10,IF(B39&gt;9,9,IF(B39&gt;0,8)))</f>
        <v>0</v>
      </c>
      <c r="E39" s="8"/>
      <c r="F39" s="8"/>
      <c r="G39" s="8"/>
      <c r="H39" s="8"/>
      <c r="I39" s="9"/>
      <c r="J39" s="7"/>
    </row>
    <row r="40" spans="1:10" ht="12.75">
      <c r="A40" s="49" t="s">
        <v>20</v>
      </c>
      <c r="B40" s="40">
        <v>45</v>
      </c>
      <c r="C40" s="41"/>
      <c r="D40" s="42">
        <f t="shared" si="2"/>
        <v>9</v>
      </c>
      <c r="E40" s="8"/>
      <c r="F40" s="8"/>
      <c r="G40" s="8"/>
      <c r="H40" s="8"/>
      <c r="I40" s="9"/>
      <c r="J40" s="7"/>
    </row>
    <row r="41" spans="1:10" ht="12.75">
      <c r="A41" s="49" t="s">
        <v>21</v>
      </c>
      <c r="B41" s="40"/>
      <c r="C41" s="41"/>
      <c r="D41" s="42" t="b">
        <f t="shared" si="2"/>
        <v>0</v>
      </c>
      <c r="E41" s="8"/>
      <c r="F41" s="8"/>
      <c r="G41" s="8"/>
      <c r="H41" s="8"/>
      <c r="I41" s="9"/>
      <c r="J41" s="7"/>
    </row>
    <row r="42" spans="1:10" ht="12.75">
      <c r="A42" s="50" t="s">
        <v>22</v>
      </c>
      <c r="B42" s="40"/>
      <c r="C42" s="41"/>
      <c r="D42" s="42" t="b">
        <f t="shared" si="2"/>
        <v>0</v>
      </c>
      <c r="E42" s="8"/>
      <c r="F42" s="8"/>
      <c r="G42" s="8"/>
      <c r="H42" s="8"/>
      <c r="I42" s="9"/>
      <c r="J42" s="7"/>
    </row>
    <row r="43" spans="1:10" ht="12.75">
      <c r="A43" s="49" t="s">
        <v>23</v>
      </c>
      <c r="B43" s="40"/>
      <c r="C43" s="41"/>
      <c r="D43" s="42" t="b">
        <f t="shared" si="2"/>
        <v>0</v>
      </c>
      <c r="E43" s="8"/>
      <c r="F43" s="8"/>
      <c r="G43" s="8"/>
      <c r="H43" s="8"/>
      <c r="I43" s="9"/>
      <c r="J43" s="7"/>
    </row>
    <row r="44" spans="1:10" ht="12.75">
      <c r="A44" s="49" t="s">
        <v>24</v>
      </c>
      <c r="B44" s="40"/>
      <c r="C44" s="41"/>
      <c r="D44" s="42" t="b">
        <f t="shared" si="2"/>
        <v>0</v>
      </c>
      <c r="E44" s="8"/>
      <c r="F44" s="8"/>
      <c r="G44" s="8"/>
      <c r="H44" s="8"/>
      <c r="I44" s="9"/>
      <c r="J44" s="7"/>
    </row>
    <row r="45" spans="1:10" ht="12.75">
      <c r="A45" s="49" t="s">
        <v>25</v>
      </c>
      <c r="B45" s="40"/>
      <c r="C45" s="41"/>
      <c r="D45" s="42" t="b">
        <f t="shared" si="2"/>
        <v>0</v>
      </c>
      <c r="E45" s="8"/>
      <c r="F45" s="8"/>
      <c r="G45" s="8"/>
      <c r="H45" s="8"/>
      <c r="I45" s="9"/>
      <c r="J45" s="7"/>
    </row>
    <row r="46" spans="1:10" ht="12.75">
      <c r="A46" s="49" t="s">
        <v>26</v>
      </c>
      <c r="B46" s="40"/>
      <c r="C46" s="41"/>
      <c r="D46" s="42" t="b">
        <f t="shared" si="2"/>
        <v>0</v>
      </c>
      <c r="E46" s="8"/>
      <c r="F46" s="8"/>
      <c r="G46" s="8"/>
      <c r="H46" s="8"/>
      <c r="I46" s="9"/>
      <c r="J46" s="7"/>
    </row>
    <row r="47" spans="1:10" ht="12.75">
      <c r="A47" s="49" t="s">
        <v>27</v>
      </c>
      <c r="B47" s="40"/>
      <c r="C47" s="41"/>
      <c r="D47" s="42" t="b">
        <f t="shared" si="2"/>
        <v>0</v>
      </c>
      <c r="E47" s="8"/>
      <c r="F47" s="8"/>
      <c r="G47" s="8"/>
      <c r="H47" s="8"/>
      <c r="I47" s="9"/>
      <c r="J47" s="7"/>
    </row>
    <row r="48" spans="1:10" ht="12.75">
      <c r="A48" s="49" t="s">
        <v>28</v>
      </c>
      <c r="B48" s="40">
        <v>3</v>
      </c>
      <c r="C48" s="41"/>
      <c r="D48" s="42">
        <f t="shared" si="2"/>
        <v>8</v>
      </c>
      <c r="E48" s="8"/>
      <c r="F48" s="8"/>
      <c r="G48" s="8"/>
      <c r="H48" s="8"/>
      <c r="I48" s="9"/>
      <c r="J48" s="7"/>
    </row>
    <row r="49" spans="1:10" ht="13.5" thickBot="1">
      <c r="A49" s="51" t="s">
        <v>29</v>
      </c>
      <c r="B49" s="40"/>
      <c r="C49" s="41"/>
      <c r="D49" s="42" t="b">
        <f t="shared" si="2"/>
        <v>0</v>
      </c>
      <c r="E49" s="8"/>
      <c r="F49" s="8"/>
      <c r="G49" s="8"/>
      <c r="H49" s="8"/>
      <c r="I49" s="9"/>
      <c r="J49" s="7"/>
    </row>
    <row r="50" spans="1:10" ht="12.75">
      <c r="A50" s="37"/>
      <c r="B50" s="41"/>
      <c r="C50" s="41"/>
      <c r="D50" s="41"/>
      <c r="E50" s="8"/>
      <c r="F50" s="8"/>
      <c r="G50" s="8"/>
      <c r="H50" s="8"/>
      <c r="I50" s="7"/>
      <c r="J50" s="7"/>
    </row>
    <row r="51" spans="1:10" ht="12.75">
      <c r="A51" s="37"/>
      <c r="B51" s="41"/>
      <c r="C51" s="41"/>
      <c r="D51" s="41"/>
      <c r="E51" s="8"/>
      <c r="F51" s="8"/>
      <c r="G51" s="8"/>
      <c r="H51" s="8"/>
      <c r="I51" s="7"/>
      <c r="J51" s="12"/>
    </row>
    <row r="52" spans="1:10" ht="12.75">
      <c r="A52" s="37"/>
      <c r="B52" s="41"/>
      <c r="C52" s="41"/>
      <c r="D52" s="41"/>
      <c r="E52" s="8"/>
      <c r="F52" s="8"/>
      <c r="G52" s="8"/>
      <c r="H52" s="8"/>
      <c r="I52" s="7"/>
      <c r="J52" s="12"/>
    </row>
    <row r="53" spans="1:10" ht="12.75">
      <c r="A53" s="48" t="s">
        <v>30</v>
      </c>
      <c r="B53" s="41"/>
      <c r="C53" s="41"/>
      <c r="D53" s="41"/>
      <c r="E53" s="8"/>
      <c r="F53" s="8"/>
      <c r="G53" s="8"/>
      <c r="H53" s="8"/>
      <c r="I53" s="7"/>
      <c r="J53" s="12"/>
    </row>
    <row r="54" spans="1:10" ht="12.75">
      <c r="A54" s="37"/>
      <c r="B54" s="41"/>
      <c r="C54" s="41"/>
      <c r="D54" s="41"/>
      <c r="E54" s="8"/>
      <c r="F54" s="8"/>
      <c r="G54" s="8"/>
      <c r="H54" s="8"/>
      <c r="I54" s="9"/>
      <c r="J54" s="12"/>
    </row>
    <row r="55" spans="1:10" ht="12.75">
      <c r="A55" s="52" t="s">
        <v>31</v>
      </c>
      <c r="B55" s="40"/>
      <c r="C55" s="41"/>
      <c r="D55" s="42" t="b">
        <f>IF(B55&gt;99,5,IF(B55&gt;9,6,IF(B55&gt;0,7)))</f>
        <v>0</v>
      </c>
      <c r="E55" s="8"/>
      <c r="F55" s="8"/>
      <c r="G55" s="8"/>
      <c r="H55" s="8"/>
      <c r="I55" s="13"/>
      <c r="J55" s="14"/>
    </row>
    <row r="56" spans="1:10" ht="12.75">
      <c r="A56" s="52" t="s">
        <v>32</v>
      </c>
      <c r="B56" s="40"/>
      <c r="C56" s="41"/>
      <c r="D56" s="42" t="b">
        <f>IF(B56&gt;99,5,IF(B56&gt;9,6,IF(B56&gt;0,7)))</f>
        <v>0</v>
      </c>
      <c r="E56" s="8"/>
      <c r="F56" s="8"/>
      <c r="G56" s="8"/>
      <c r="H56" s="8"/>
      <c r="I56" s="9"/>
      <c r="J56" s="12"/>
    </row>
    <row r="57" spans="1:10" ht="12.75">
      <c r="A57" s="52" t="s">
        <v>33</v>
      </c>
      <c r="B57" s="40"/>
      <c r="C57" s="41"/>
      <c r="D57" s="42" t="b">
        <f>IF(B57&gt;99,5,IF(B57&gt;9,6,IF(B57&gt;0,7)))</f>
        <v>0</v>
      </c>
      <c r="E57" s="8"/>
      <c r="F57" s="8"/>
      <c r="G57" s="8"/>
      <c r="H57" s="8"/>
      <c r="I57" s="9"/>
      <c r="J57" s="12"/>
    </row>
    <row r="58" spans="1:10" ht="13.5" thickBot="1">
      <c r="A58" s="53" t="s">
        <v>34</v>
      </c>
      <c r="B58" s="40">
        <v>2</v>
      </c>
      <c r="C58" s="41"/>
      <c r="D58" s="42">
        <f>IF(B58&gt;99,5,IF(B58&gt;9,6,IF(B58&gt;0,7)))</f>
        <v>7</v>
      </c>
      <c r="E58" s="8"/>
      <c r="F58" s="8"/>
      <c r="G58" s="8"/>
      <c r="H58" s="8"/>
      <c r="I58" s="9"/>
      <c r="J58" s="12"/>
    </row>
    <row r="59" spans="1:10" ht="12.75">
      <c r="A59" s="44"/>
      <c r="B59" s="41"/>
      <c r="C59" s="41"/>
      <c r="D59" s="41"/>
      <c r="E59" s="8"/>
      <c r="F59" s="8"/>
      <c r="G59" s="8"/>
      <c r="H59" s="8"/>
      <c r="I59" s="9"/>
      <c r="J59" s="12"/>
    </row>
    <row r="60" spans="1:10" ht="12.75">
      <c r="A60" s="44"/>
      <c r="B60" s="41"/>
      <c r="C60" s="41"/>
      <c r="D60" s="41"/>
      <c r="E60" s="8"/>
      <c r="F60" s="8"/>
      <c r="G60" s="8"/>
      <c r="H60" s="8"/>
      <c r="I60" s="13"/>
      <c r="J60" s="14"/>
    </row>
    <row r="61" spans="1:10" ht="12.75">
      <c r="A61" s="44"/>
      <c r="B61" s="41"/>
      <c r="C61" s="41"/>
      <c r="D61" s="41"/>
      <c r="E61" s="8"/>
      <c r="F61" s="8"/>
      <c r="G61" s="8"/>
      <c r="H61" s="8"/>
      <c r="I61" s="9"/>
      <c r="J61" s="12"/>
    </row>
    <row r="62" spans="1:10" ht="12.75">
      <c r="A62" s="45" t="s">
        <v>35</v>
      </c>
      <c r="B62" s="41"/>
      <c r="C62" s="41"/>
      <c r="D62" s="41"/>
      <c r="E62" s="8"/>
      <c r="F62" s="8"/>
      <c r="G62" s="8"/>
      <c r="H62" s="8"/>
      <c r="I62" s="13"/>
      <c r="J62" s="14"/>
    </row>
    <row r="63" spans="1:10" ht="12.75">
      <c r="A63" s="44"/>
      <c r="B63" s="41"/>
      <c r="C63" s="41"/>
      <c r="D63" s="41"/>
      <c r="E63" s="8"/>
      <c r="F63" s="8"/>
      <c r="G63" s="8"/>
      <c r="H63" s="8"/>
      <c r="I63" s="9"/>
      <c r="J63" s="12"/>
    </row>
    <row r="64" spans="1:10" ht="12.75">
      <c r="A64" s="54" t="s">
        <v>36</v>
      </c>
      <c r="B64" s="40"/>
      <c r="C64" s="41"/>
      <c r="D64" s="42" t="b">
        <f aca="true" t="shared" si="3" ref="D64:D74">IF(B64&gt;99,3,IF(B64&gt;9,4,IF(B64&gt;0,5)))</f>
        <v>0</v>
      </c>
      <c r="E64" s="8"/>
      <c r="F64" s="8"/>
      <c r="G64" s="8"/>
      <c r="H64" s="8"/>
      <c r="I64" s="9"/>
      <c r="J64" s="12"/>
    </row>
    <row r="65" spans="1:10" ht="12.75">
      <c r="A65" s="54" t="s">
        <v>37</v>
      </c>
      <c r="B65" s="40">
        <v>1</v>
      </c>
      <c r="C65" s="41"/>
      <c r="D65" s="42">
        <f t="shared" si="3"/>
        <v>5</v>
      </c>
      <c r="E65" s="8"/>
      <c r="F65" s="8"/>
      <c r="G65" s="8"/>
      <c r="H65" s="8"/>
      <c r="I65" s="9"/>
      <c r="J65" s="7"/>
    </row>
    <row r="66" spans="1:10" ht="12.75">
      <c r="A66" s="54" t="s">
        <v>38</v>
      </c>
      <c r="B66" s="55"/>
      <c r="C66" s="24"/>
      <c r="D66" s="42" t="b">
        <f t="shared" si="3"/>
        <v>0</v>
      </c>
      <c r="E66" s="1"/>
      <c r="F66" s="1"/>
      <c r="G66" s="7"/>
      <c r="H66" s="7"/>
      <c r="I66" s="9"/>
      <c r="J66" s="7"/>
    </row>
    <row r="67" spans="1:10" ht="12.75">
      <c r="A67" s="54" t="s">
        <v>63</v>
      </c>
      <c r="B67" s="40">
        <v>1</v>
      </c>
      <c r="C67" s="56"/>
      <c r="D67" s="42">
        <f t="shared" si="3"/>
        <v>5</v>
      </c>
      <c r="E67" s="15"/>
      <c r="F67" s="15"/>
      <c r="G67" s="15"/>
      <c r="H67" s="15"/>
      <c r="I67" s="9"/>
      <c r="J67" s="7"/>
    </row>
    <row r="68" spans="1:10" ht="12.75">
      <c r="A68" s="54" t="s">
        <v>39</v>
      </c>
      <c r="B68" s="40">
        <v>18</v>
      </c>
      <c r="C68" s="41"/>
      <c r="D68" s="42">
        <f t="shared" si="3"/>
        <v>4</v>
      </c>
      <c r="E68" s="8"/>
      <c r="F68" s="8"/>
      <c r="G68" s="8"/>
      <c r="H68" s="8"/>
      <c r="I68" s="7"/>
      <c r="J68" s="7"/>
    </row>
    <row r="69" spans="1:10" ht="12.75">
      <c r="A69" s="54" t="s">
        <v>64</v>
      </c>
      <c r="B69" s="40">
        <v>3</v>
      </c>
      <c r="C69" s="41"/>
      <c r="D69" s="42">
        <f t="shared" si="3"/>
        <v>5</v>
      </c>
      <c r="E69" s="8"/>
      <c r="F69" s="8"/>
      <c r="G69" s="8"/>
      <c r="H69" s="8"/>
      <c r="I69" s="7"/>
      <c r="J69" s="7"/>
    </row>
    <row r="70" spans="1:10" ht="12.75">
      <c r="A70" s="57" t="s">
        <v>40</v>
      </c>
      <c r="B70" s="55"/>
      <c r="C70" s="24"/>
      <c r="D70" s="42" t="b">
        <f t="shared" si="3"/>
        <v>0</v>
      </c>
      <c r="E70" s="1"/>
      <c r="F70" s="1"/>
      <c r="G70" s="7"/>
      <c r="H70" s="7"/>
      <c r="I70" s="9"/>
      <c r="J70" s="7"/>
    </row>
    <row r="71" spans="1:10" ht="12.75">
      <c r="A71" s="57" t="s">
        <v>41</v>
      </c>
      <c r="B71" s="55"/>
      <c r="C71" s="24"/>
      <c r="D71" s="42" t="b">
        <f t="shared" si="3"/>
        <v>0</v>
      </c>
      <c r="E71" s="1"/>
      <c r="F71" s="1"/>
      <c r="G71" s="7"/>
      <c r="H71" s="7"/>
      <c r="I71" s="7"/>
      <c r="J71" s="7"/>
    </row>
    <row r="72" spans="1:10" ht="12.75">
      <c r="A72" s="57" t="s">
        <v>42</v>
      </c>
      <c r="B72" s="55"/>
      <c r="C72" s="24"/>
      <c r="D72" s="42" t="b">
        <f t="shared" si="3"/>
        <v>0</v>
      </c>
      <c r="E72" s="1"/>
      <c r="F72" s="1"/>
      <c r="G72" s="7"/>
      <c r="H72" s="7"/>
      <c r="I72" s="11"/>
      <c r="J72" s="11"/>
    </row>
    <row r="73" spans="1:10" ht="12.75">
      <c r="A73" s="57" t="s">
        <v>65</v>
      </c>
      <c r="B73" s="55"/>
      <c r="C73" s="24"/>
      <c r="D73" s="42" t="b">
        <f t="shared" si="3"/>
        <v>0</v>
      </c>
      <c r="E73" s="1"/>
      <c r="F73" s="1"/>
      <c r="G73" s="7"/>
      <c r="H73" s="7"/>
      <c r="I73" s="16"/>
      <c r="J73" s="16"/>
    </row>
    <row r="74" spans="1:10" ht="13.5" thickBot="1">
      <c r="A74" s="58" t="s">
        <v>43</v>
      </c>
      <c r="B74" s="55"/>
      <c r="C74" s="24"/>
      <c r="D74" s="42" t="b">
        <f t="shared" si="3"/>
        <v>0</v>
      </c>
      <c r="E74" s="1"/>
      <c r="F74" s="1"/>
      <c r="G74" s="7"/>
      <c r="H74" s="7"/>
      <c r="I74" s="16"/>
      <c r="J74" s="16"/>
    </row>
    <row r="75" spans="1:10" ht="12.75">
      <c r="A75" s="38"/>
      <c r="B75" s="24"/>
      <c r="C75" s="24"/>
      <c r="D75" s="24"/>
      <c r="E75" s="1"/>
      <c r="F75" s="1"/>
      <c r="G75" s="7"/>
      <c r="H75" s="7"/>
      <c r="I75" s="16"/>
      <c r="J75" s="16"/>
    </row>
    <row r="76" spans="1:10" ht="12.75">
      <c r="A76" s="38"/>
      <c r="B76" s="24"/>
      <c r="C76" s="24"/>
      <c r="D76" s="24"/>
      <c r="E76" s="1"/>
      <c r="F76" s="1"/>
      <c r="G76" s="7"/>
      <c r="H76" s="7"/>
      <c r="I76" s="16"/>
      <c r="J76" s="16"/>
    </row>
    <row r="77" spans="1:10" ht="12.75">
      <c r="A77" s="38"/>
      <c r="B77" s="24"/>
      <c r="C77" s="24"/>
      <c r="D77" s="24"/>
      <c r="E77" s="1"/>
      <c r="F77" s="1"/>
      <c r="G77" s="1"/>
      <c r="H77" s="7"/>
      <c r="I77" s="16"/>
      <c r="J77" s="16"/>
    </row>
    <row r="78" spans="1:10" ht="12.75">
      <c r="A78" s="59" t="s">
        <v>44</v>
      </c>
      <c r="B78" s="24"/>
      <c r="C78" s="24"/>
      <c r="D78" s="24"/>
      <c r="E78" s="1"/>
      <c r="F78" s="1"/>
      <c r="G78" s="1"/>
      <c r="H78" s="7"/>
      <c r="I78" s="16"/>
      <c r="J78" s="16"/>
    </row>
    <row r="79" spans="1:10" ht="12.75">
      <c r="A79" s="24"/>
      <c r="B79" s="24"/>
      <c r="C79" s="24"/>
      <c r="D79" s="24"/>
      <c r="E79" s="1"/>
      <c r="F79" s="1"/>
      <c r="G79" s="1"/>
      <c r="H79" s="7"/>
      <c r="I79" s="16"/>
      <c r="J79" s="16"/>
    </row>
    <row r="80" spans="1:10" ht="12.75">
      <c r="A80" s="60" t="s">
        <v>66</v>
      </c>
      <c r="B80" s="55"/>
      <c r="C80" s="24"/>
      <c r="D80" s="42" t="b">
        <f>IF(B80&gt;99,1,IF(B80&gt;9,2,IF(B80&gt;0,3)))</f>
        <v>0</v>
      </c>
      <c r="E80" s="1"/>
      <c r="F80" s="1"/>
      <c r="G80" s="1"/>
      <c r="H80" s="7"/>
      <c r="I80" s="16"/>
      <c r="J80" s="16"/>
    </row>
    <row r="81" spans="1:10" ht="13.5" thickBot="1">
      <c r="A81" s="61" t="s">
        <v>45</v>
      </c>
      <c r="B81" s="55"/>
      <c r="C81" s="24"/>
      <c r="D81" s="42" t="b">
        <f>IF(B81&gt;99,1,IF(B81&gt;9,2,IF(B81&gt;0,3)))</f>
        <v>0</v>
      </c>
      <c r="E81" s="1"/>
      <c r="F81" s="1"/>
      <c r="G81" s="1"/>
      <c r="H81" s="7"/>
      <c r="I81" s="16"/>
      <c r="J81" s="16"/>
    </row>
    <row r="82" spans="1:10" ht="12.75">
      <c r="A82" s="7"/>
      <c r="B82" s="1"/>
      <c r="C82" s="1"/>
      <c r="D82" s="1"/>
      <c r="E82" s="1"/>
      <c r="F82" s="1"/>
      <c r="G82" s="1"/>
      <c r="H82" s="16"/>
      <c r="I82" s="16"/>
      <c r="J82" s="17"/>
    </row>
    <row r="83" spans="1:10" ht="15.75">
      <c r="A83" s="31" t="s">
        <v>46</v>
      </c>
      <c r="B83" s="32">
        <f>SUM(D9:D81)</f>
        <v>92</v>
      </c>
      <c r="C83" s="1"/>
      <c r="D83" s="1"/>
      <c r="E83" s="1"/>
      <c r="F83" s="1"/>
      <c r="G83" s="1"/>
      <c r="H83" s="16"/>
      <c r="I83" s="16"/>
      <c r="J83" s="17"/>
    </row>
    <row r="84" spans="1:10" ht="15.75">
      <c r="A84" s="34" t="s">
        <v>47</v>
      </c>
      <c r="B84" s="33">
        <f>COUNTA($B$9:$B$81)</f>
        <v>11</v>
      </c>
      <c r="C84" s="1"/>
      <c r="D84" s="1"/>
      <c r="E84" s="1"/>
      <c r="F84" s="1"/>
      <c r="G84" s="1"/>
      <c r="H84" s="16"/>
      <c r="I84" s="16"/>
      <c r="J84" s="17"/>
    </row>
    <row r="85" spans="1:10" ht="13.5" thickBot="1">
      <c r="A85" s="18"/>
      <c r="B85" s="18"/>
      <c r="C85" s="1"/>
      <c r="D85" s="1"/>
      <c r="E85" s="1"/>
      <c r="F85" s="1"/>
      <c r="G85" s="1"/>
      <c r="H85" s="16"/>
      <c r="I85" s="16"/>
      <c r="J85" s="17"/>
    </row>
    <row r="86" spans="1:10" ht="14.25" thickBot="1" thickTop="1">
      <c r="A86" s="28" t="s">
        <v>0</v>
      </c>
      <c r="B86" s="29">
        <f>B83/B84</f>
        <v>8.363636363636363</v>
      </c>
      <c r="C86" s="1"/>
      <c r="D86" s="1"/>
      <c r="E86" s="1"/>
      <c r="F86" s="1"/>
      <c r="G86" s="1"/>
      <c r="H86" s="16"/>
      <c r="I86" s="16"/>
      <c r="J86" s="17"/>
    </row>
    <row r="87" spans="1:10" ht="17.25" thickBot="1" thickTop="1">
      <c r="A87" s="30"/>
      <c r="B87" s="30"/>
      <c r="C87" s="1"/>
      <c r="D87" s="1"/>
      <c r="E87" s="1"/>
      <c r="F87" s="1"/>
      <c r="G87" s="27" t="s">
        <v>52</v>
      </c>
      <c r="H87" s="19" t="s">
        <v>48</v>
      </c>
      <c r="I87" s="20" t="s">
        <v>49</v>
      </c>
      <c r="J87" s="25" t="s">
        <v>50</v>
      </c>
    </row>
    <row r="88" spans="1:10" ht="17.25" thickBot="1" thickTop="1">
      <c r="A88" s="28" t="s">
        <v>54</v>
      </c>
      <c r="B88" s="28">
        <f>B86/7.65</f>
        <v>1.093285799168152</v>
      </c>
      <c r="C88" s="1"/>
      <c r="D88" s="1"/>
      <c r="E88" s="1"/>
      <c r="F88" s="1"/>
      <c r="G88" s="27">
        <f>B86</f>
        <v>8.363636363636363</v>
      </c>
      <c r="H88" s="21">
        <f>B86/8.61</f>
        <v>0.9713863372399958</v>
      </c>
      <c r="I88" s="22">
        <f>B86/7.38</f>
        <v>1.1332840601133283</v>
      </c>
      <c r="J88" s="26">
        <f>B88</f>
        <v>1.093285799168152</v>
      </c>
    </row>
    <row r="89" spans="1:10" ht="14.25" thickBot="1" thickTop="1">
      <c r="A89" s="30"/>
      <c r="B89" s="30"/>
      <c r="C89" s="1"/>
      <c r="D89" s="1"/>
      <c r="E89" s="1"/>
      <c r="F89" s="1"/>
      <c r="G89" s="1"/>
      <c r="H89" s="1"/>
      <c r="I89" s="1"/>
      <c r="J89" s="1"/>
    </row>
    <row r="90" spans="1:10" ht="17.25" thickBot="1" thickTop="1">
      <c r="A90" s="28" t="s">
        <v>55</v>
      </c>
      <c r="B90" s="28" t="str">
        <f>IF(B88&gt;0.9799,"HIGH",IF(B88&gt;0.8799,"GOOD",IF(B88&gt;0.7799,"MODERATE",IF(B88&gt;0.6699,"POOR",IF(B88&gt;0,"BAD")))))</f>
        <v>HIGH</v>
      </c>
      <c r="C90" s="1"/>
      <c r="D90" s="1"/>
      <c r="E90" s="1"/>
      <c r="F90" s="1"/>
      <c r="G90" s="27" t="s">
        <v>53</v>
      </c>
      <c r="H90" s="23" t="str">
        <f>IF(H88&gt;0.9099,"HIGH",IF(H88&gt;0.8299,"GOOD",IF(H88&gt;0.7199,"MODERATE",IF(H88&gt;0.6599,"POOR",IF(H88&gt;0,"BAD")))))</f>
        <v>HIGH</v>
      </c>
      <c r="I90" s="23" t="str">
        <f>IF(I88&gt;0.9299,"HIGH",IF(I88&gt;0.8299,"GOOD",IF(I88&gt;0.7699,"MODERATE",IF(I88&gt;0.7299,"POOR",IF(I88&gt;0,"BAD")))))</f>
        <v>HIGH</v>
      </c>
      <c r="J90" s="23" t="str">
        <f>IF(B88&gt;0.9999,"HIGH",IF(B88&gt;0.8899,"GOOD",IF(B88&gt;0.7799,"MODERATE",IF(B88&gt;0.6699,"POOR",IF(B88&gt;0,"BAD")))))</f>
        <v>HIGH</v>
      </c>
    </row>
    <row r="91" ht="13.5" thickTop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22"/>
  <sheetViews>
    <sheetView workbookViewId="0" topLeftCell="A1">
      <selection activeCell="F15" sqref="F15:G19"/>
    </sheetView>
  </sheetViews>
  <sheetFormatPr defaultColWidth="9.140625" defaultRowHeight="12.75"/>
  <cols>
    <col min="1" max="1" width="32.7109375" style="0" customWidth="1"/>
    <col min="2" max="2" width="19.140625" style="0" customWidth="1"/>
    <col min="6" max="6" width="31.00390625" style="0" customWidth="1"/>
  </cols>
  <sheetData>
    <row r="3" spans="1:3" ht="12.75">
      <c r="A3" s="70"/>
      <c r="B3" s="71"/>
      <c r="C3" s="71"/>
    </row>
    <row r="4" spans="1:3" ht="12.75">
      <c r="A4" s="70"/>
      <c r="B4" s="72"/>
      <c r="C4" s="72"/>
    </row>
    <row r="5" spans="1:3" ht="12.75">
      <c r="A5" s="73"/>
      <c r="B5" s="40"/>
      <c r="C5" s="42"/>
    </row>
    <row r="6" spans="1:3" ht="12.75">
      <c r="A6" s="73"/>
      <c r="B6" s="40"/>
      <c r="C6" s="42"/>
    </row>
    <row r="7" spans="1:3" ht="12.75">
      <c r="A7" s="73"/>
      <c r="B7" s="40"/>
      <c r="C7" s="42"/>
    </row>
    <row r="8" spans="1:3" ht="12.75">
      <c r="A8" s="74"/>
      <c r="B8" s="42"/>
      <c r="C8" s="42"/>
    </row>
    <row r="9" spans="1:3" ht="12.75">
      <c r="A9" s="75"/>
      <c r="B9" s="40"/>
      <c r="C9" s="42"/>
    </row>
    <row r="10" spans="1:3" ht="12.75">
      <c r="A10" s="76"/>
      <c r="B10" s="42"/>
      <c r="C10" s="42"/>
    </row>
    <row r="11" spans="1:3" ht="12.75">
      <c r="A11" s="77"/>
      <c r="B11" s="40"/>
      <c r="C11" s="42"/>
    </row>
    <row r="12" spans="1:3" ht="12.75">
      <c r="A12" s="77"/>
      <c r="B12" s="40"/>
      <c r="C12" s="42"/>
    </row>
    <row r="13" spans="1:3" ht="12.75">
      <c r="A13" s="76"/>
      <c r="B13" s="42"/>
      <c r="C13" s="42"/>
    </row>
    <row r="14" spans="1:3" ht="13.5" thickBot="1">
      <c r="A14" s="78"/>
      <c r="B14" s="40"/>
      <c r="C14" s="42"/>
    </row>
    <row r="15" spans="1:7" ht="17.25" thickBot="1" thickTop="1">
      <c r="A15" s="74"/>
      <c r="B15" s="42"/>
      <c r="C15" s="42"/>
      <c r="F15" s="66"/>
      <c r="G15" s="66"/>
    </row>
    <row r="16" spans="1:7" ht="17.25" thickBot="1" thickTop="1">
      <c r="A16" s="79"/>
      <c r="B16" s="40"/>
      <c r="C16" s="42"/>
      <c r="F16" s="66"/>
      <c r="G16" s="66"/>
    </row>
    <row r="17" spans="1:7" ht="14.25" thickBot="1" thickTop="1">
      <c r="A17" s="79"/>
      <c r="B17" s="40"/>
      <c r="C17" s="42"/>
      <c r="F17" s="67"/>
      <c r="G17" s="67"/>
    </row>
    <row r="18" spans="1:7" ht="17.25" thickBot="1" thickTop="1">
      <c r="A18" s="79"/>
      <c r="B18" s="40"/>
      <c r="C18" s="42"/>
      <c r="F18" s="65"/>
      <c r="G18" s="65"/>
    </row>
    <row r="19" spans="1:3" ht="13.5" thickTop="1">
      <c r="A19" s="79"/>
      <c r="B19" s="40"/>
      <c r="C19" s="42"/>
    </row>
    <row r="20" spans="1:2" ht="15">
      <c r="A20" s="68"/>
      <c r="B20" s="68"/>
    </row>
    <row r="21" spans="1:2" ht="15">
      <c r="A21" s="68"/>
      <c r="B21" s="68"/>
    </row>
    <row r="22" spans="1:2" ht="15">
      <c r="A22" s="69"/>
      <c r="B22" s="6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9"/>
  <sheetViews>
    <sheetView workbookViewId="0" topLeftCell="A1">
      <selection activeCell="A1" sqref="A1:B69"/>
    </sheetView>
  </sheetViews>
  <sheetFormatPr defaultColWidth="9.140625" defaultRowHeight="12.75"/>
  <cols>
    <col min="1" max="1" width="27.57421875" style="0" customWidth="1"/>
    <col min="2" max="2" width="24.421875" style="0" customWidth="1"/>
  </cols>
  <sheetData>
    <row r="1" ht="12.75">
      <c r="B1" t="s">
        <v>1</v>
      </c>
    </row>
    <row r="2" ht="12.75">
      <c r="A2" t="s">
        <v>3</v>
      </c>
    </row>
    <row r="4" spans="1:2" ht="12.75">
      <c r="A4" t="s">
        <v>67</v>
      </c>
      <c r="B4">
        <v>18</v>
      </c>
    </row>
    <row r="5" spans="1:2" ht="12.75">
      <c r="A5" t="s">
        <v>68</v>
      </c>
      <c r="B5">
        <v>15</v>
      </c>
    </row>
    <row r="6" spans="1:2" ht="12.75">
      <c r="A6" t="s">
        <v>4</v>
      </c>
      <c r="B6">
        <v>15</v>
      </c>
    </row>
    <row r="7" ht="12.75">
      <c r="A7" t="s">
        <v>69</v>
      </c>
    </row>
    <row r="8" ht="12.75">
      <c r="A8" t="s">
        <v>5</v>
      </c>
    </row>
    <row r="9" ht="12.75">
      <c r="A9" t="s">
        <v>6</v>
      </c>
    </row>
    <row r="10" ht="12.75">
      <c r="A10" t="s">
        <v>7</v>
      </c>
    </row>
    <row r="11" ht="12.75">
      <c r="A11" t="s">
        <v>8</v>
      </c>
    </row>
    <row r="15" ht="12.75">
      <c r="A15" t="s">
        <v>9</v>
      </c>
    </row>
    <row r="17" spans="1:2" ht="12.75">
      <c r="A17" t="s">
        <v>10</v>
      </c>
      <c r="B17">
        <v>1</v>
      </c>
    </row>
    <row r="18" ht="12.75">
      <c r="A18" t="s">
        <v>11</v>
      </c>
    </row>
    <row r="19" ht="12.75">
      <c r="A19" t="s">
        <v>70</v>
      </c>
    </row>
    <row r="20" ht="12.75">
      <c r="A20" t="s">
        <v>12</v>
      </c>
    </row>
    <row r="21" ht="12.75">
      <c r="A21" t="s">
        <v>71</v>
      </c>
    </row>
    <row r="22" ht="12.75">
      <c r="A22" t="s">
        <v>72</v>
      </c>
    </row>
    <row r="23" ht="12.75">
      <c r="A23" t="s">
        <v>13</v>
      </c>
    </row>
    <row r="24" ht="12.75">
      <c r="A24" t="s">
        <v>14</v>
      </c>
    </row>
    <row r="25" ht="12.75">
      <c r="A25" t="s">
        <v>15</v>
      </c>
    </row>
    <row r="26" ht="12.75">
      <c r="A26" t="s">
        <v>73</v>
      </c>
    </row>
    <row r="27" ht="12.75">
      <c r="A27" t="s">
        <v>16</v>
      </c>
    </row>
    <row r="28" ht="12.75">
      <c r="A28" t="s">
        <v>17</v>
      </c>
    </row>
    <row r="32" ht="12.75">
      <c r="A32" t="s">
        <v>18</v>
      </c>
    </row>
    <row r="34" ht="12.75">
      <c r="A34" t="s">
        <v>19</v>
      </c>
    </row>
    <row r="35" spans="1:2" ht="12.75">
      <c r="A35" t="s">
        <v>20</v>
      </c>
      <c r="B35">
        <v>45</v>
      </c>
    </row>
    <row r="36" ht="12.75">
      <c r="A36" t="s">
        <v>21</v>
      </c>
    </row>
    <row r="37" ht="12.75">
      <c r="A37" t="s">
        <v>22</v>
      </c>
    </row>
    <row r="38" ht="12.75">
      <c r="A38" t="s">
        <v>23</v>
      </c>
    </row>
    <row r="39" ht="12.75">
      <c r="A39" t="s">
        <v>24</v>
      </c>
    </row>
    <row r="40" ht="12.75">
      <c r="A40" t="s">
        <v>25</v>
      </c>
    </row>
    <row r="41" ht="12.75">
      <c r="A41" t="s">
        <v>26</v>
      </c>
    </row>
    <row r="42" ht="12.75">
      <c r="A42" t="s">
        <v>27</v>
      </c>
    </row>
    <row r="43" spans="1:2" ht="12.75">
      <c r="A43" t="s">
        <v>28</v>
      </c>
      <c r="B43">
        <v>3</v>
      </c>
    </row>
    <row r="44" ht="12.75">
      <c r="A44" t="s">
        <v>29</v>
      </c>
    </row>
    <row r="48" ht="12.75">
      <c r="A48" t="s">
        <v>30</v>
      </c>
    </row>
    <row r="50" ht="12.75">
      <c r="A50" t="s">
        <v>31</v>
      </c>
    </row>
    <row r="51" ht="12.75">
      <c r="A51" t="s">
        <v>32</v>
      </c>
    </row>
    <row r="52" ht="12.75">
      <c r="A52" t="s">
        <v>33</v>
      </c>
    </row>
    <row r="53" spans="1:2" ht="12.75">
      <c r="A53" t="s">
        <v>34</v>
      </c>
      <c r="B53">
        <v>2</v>
      </c>
    </row>
    <row r="57" ht="12.75">
      <c r="A57" t="s">
        <v>35</v>
      </c>
    </row>
    <row r="59" ht="12.75">
      <c r="A59" t="s">
        <v>36</v>
      </c>
    </row>
    <row r="60" spans="1:2" ht="12.75">
      <c r="A60" t="s">
        <v>37</v>
      </c>
      <c r="B60">
        <v>1</v>
      </c>
    </row>
    <row r="61" ht="12.75">
      <c r="A61" t="s">
        <v>38</v>
      </c>
    </row>
    <row r="62" spans="1:2" ht="12.75">
      <c r="A62" t="s">
        <v>74</v>
      </c>
      <c r="B62">
        <v>1</v>
      </c>
    </row>
    <row r="63" spans="1:2" ht="12.75">
      <c r="A63" t="s">
        <v>39</v>
      </c>
      <c r="B63">
        <v>18</v>
      </c>
    </row>
    <row r="64" spans="1:2" ht="12.75">
      <c r="A64" t="s">
        <v>75</v>
      </c>
      <c r="B64">
        <v>3</v>
      </c>
    </row>
    <row r="65" ht="12.75">
      <c r="A65" t="s">
        <v>40</v>
      </c>
    </row>
    <row r="66" ht="12.75">
      <c r="A66" t="s">
        <v>41</v>
      </c>
    </row>
    <row r="67" ht="12.75">
      <c r="A67" t="s">
        <v>42</v>
      </c>
    </row>
    <row r="68" ht="12.75">
      <c r="A68" t="s">
        <v>76</v>
      </c>
    </row>
    <row r="69" ht="12.75">
      <c r="A69" t="s">
        <v>43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Environment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david.colvill</dc:creator>
  <cp:keywords/>
  <dc:description/>
  <cp:lastModifiedBy>david.colvill</cp:lastModifiedBy>
  <dcterms:created xsi:type="dcterms:W3CDTF">2013-12-11T14:33:20Z</dcterms:created>
  <dcterms:modified xsi:type="dcterms:W3CDTF">2014-07-08T14:50:28Z</dcterms:modified>
  <cp:category/>
  <cp:version/>
  <cp:contentType/>
  <cp:contentStatus/>
</cp:coreProperties>
</file>